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9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<sst xmlns="http://schemas.openxmlformats.org/spreadsheetml/2006/main" count="145" uniqueCount="101">
  <si>
    <t>JG</t>
  </si>
  <si>
    <t>Verein</t>
  </si>
  <si>
    <t>Rang</t>
  </si>
  <si>
    <t>Pkt.</t>
  </si>
  <si>
    <t>Name</t>
  </si>
  <si>
    <t>Gesamt</t>
  </si>
  <si>
    <t>Streichresultat</t>
  </si>
  <si>
    <t>Strobl</t>
  </si>
  <si>
    <t>Pkt</t>
  </si>
  <si>
    <t xml:space="preserve">MRKONJIC Markus </t>
  </si>
  <si>
    <t xml:space="preserve">EISL Christopher </t>
  </si>
  <si>
    <t xml:space="preserve">USC Faistenau </t>
  </si>
  <si>
    <t>Thalgau</t>
  </si>
  <si>
    <t>Maria Alm</t>
  </si>
  <si>
    <t>alle Rennen</t>
  </si>
  <si>
    <t xml:space="preserve">SCHMUCK Manuel </t>
  </si>
  <si>
    <t xml:space="preserve">EBNER Cornelius </t>
  </si>
  <si>
    <t xml:space="preserve">STRANGER Thomas </t>
  </si>
  <si>
    <t xml:space="preserve">MAIR Florian </t>
  </si>
  <si>
    <t xml:space="preserve">SCHERÜBL Alois </t>
  </si>
  <si>
    <t xml:space="preserve">EDLINGER Julian </t>
  </si>
  <si>
    <t xml:space="preserve">MÜLLAUER Lukas </t>
  </si>
  <si>
    <t xml:space="preserve">OBERAUER Paul </t>
  </si>
  <si>
    <t xml:space="preserve">FERSTERER Eric </t>
  </si>
  <si>
    <t xml:space="preserve">PERNTHANER Timo </t>
  </si>
  <si>
    <t xml:space="preserve">EBNER Hermann </t>
  </si>
  <si>
    <t xml:space="preserve">WANNER Michael </t>
  </si>
  <si>
    <t xml:space="preserve">KRAVANJA Tao </t>
  </si>
  <si>
    <t xml:space="preserve">GEBHART Marcel </t>
  </si>
  <si>
    <t xml:space="preserve">KOLLER Stefan </t>
  </si>
  <si>
    <t xml:space="preserve">LABMAYR Franz </t>
  </si>
  <si>
    <t xml:space="preserve">STEINER Daniel </t>
  </si>
  <si>
    <t xml:space="preserve">ALMHOFER Georg </t>
  </si>
  <si>
    <t xml:space="preserve">STÖCKL Christian </t>
  </si>
  <si>
    <t xml:space="preserve">ABL Florian </t>
  </si>
  <si>
    <t xml:space="preserve">AUER Philipp </t>
  </si>
  <si>
    <t xml:space="preserve">OBERASCHER Lukas </t>
  </si>
  <si>
    <t xml:space="preserve">HERZOG David </t>
  </si>
  <si>
    <t xml:space="preserve">HOFER Daniel </t>
  </si>
  <si>
    <t xml:space="preserve">SCHWAIGER Johann </t>
  </si>
  <si>
    <t xml:space="preserve">WALLINGER Patrick </t>
  </si>
  <si>
    <t xml:space="preserve">LEITNER Sebastian </t>
  </si>
  <si>
    <t xml:space="preserve">WEITLANER Matthias </t>
  </si>
  <si>
    <t xml:space="preserve">RIEDLSPERGER Tobias </t>
  </si>
  <si>
    <t xml:space="preserve">LINDENTHALER Andreas </t>
  </si>
  <si>
    <t xml:space="preserve">VORREITER Michael </t>
  </si>
  <si>
    <t xml:space="preserve">ROHRMOSER Johannes </t>
  </si>
  <si>
    <t xml:space="preserve">SK Saalfelden </t>
  </si>
  <si>
    <t xml:space="preserve">USC Altenmarkt/Zauch </t>
  </si>
  <si>
    <t xml:space="preserve">SK Kuchl </t>
  </si>
  <si>
    <t xml:space="preserve">Union Abtenau </t>
  </si>
  <si>
    <t xml:space="preserve">SK Bischofshofen </t>
  </si>
  <si>
    <t xml:space="preserve">SC Maria Alm </t>
  </si>
  <si>
    <t>WENN(G8="";0;SVERWEIS(G8;Tabelle2!$B$3:$C$50;2;FALSCH)))</t>
  </si>
  <si>
    <t>WENN(G8="";0;WENN(G8=1;100;WENN(G8=2;96;WENN(G8=3;94;96-G8))))</t>
  </si>
  <si>
    <t>EBNER Cristoph</t>
  </si>
  <si>
    <t>PAPERNIGG Stephan</t>
  </si>
  <si>
    <t>ALMHOFER Georg 96</t>
  </si>
  <si>
    <t>ROHRMOSER Johanne</t>
  </si>
  <si>
    <t>AUER Philipp 96 B</t>
  </si>
  <si>
    <t>WEITLANER Matthia</t>
  </si>
  <si>
    <t>RIEDLSPERGER Tobi</t>
  </si>
  <si>
    <t>SCHERÜBL Alois 96</t>
  </si>
  <si>
    <t>EBNER Cornelius 9</t>
  </si>
  <si>
    <t xml:space="preserve">EBNER Hermann 95 </t>
  </si>
  <si>
    <t>GEBHART Marcel 96</t>
  </si>
  <si>
    <t>VORREITER Michael</t>
  </si>
  <si>
    <t>ABL Florian 96 LC</t>
  </si>
  <si>
    <t>HERZOG David 95 L</t>
  </si>
  <si>
    <t>HOFER Daniel 96 L</t>
  </si>
  <si>
    <t>WANNER Michael 96</t>
  </si>
  <si>
    <t>EBNER Cristoph 95</t>
  </si>
  <si>
    <t>LABMAYER Franz 95</t>
  </si>
  <si>
    <t>MRKONJIC Markus 9</t>
  </si>
  <si>
    <t>MAIR Florian 95 L</t>
  </si>
  <si>
    <t xml:space="preserve">KOLLER Stefan 95 </t>
  </si>
  <si>
    <t>KRAVANJA Tao 95 L</t>
  </si>
  <si>
    <t>STRANGER Thomas 9</t>
  </si>
  <si>
    <t>PERNTHANER Timo 9</t>
  </si>
  <si>
    <t>LEITNER Sebastian</t>
  </si>
  <si>
    <t>SCHMUCK Manuel 95</t>
  </si>
  <si>
    <t>EDLINGER Julian 9</t>
  </si>
  <si>
    <t xml:space="preserve">EPP Christian </t>
  </si>
  <si>
    <t>HSV Saalfelden</t>
  </si>
  <si>
    <t>USC Neukirchen</t>
  </si>
  <si>
    <t xml:space="preserve">INNERHOFER Manuel </t>
  </si>
  <si>
    <t>INNERHOFER Hans Peter</t>
  </si>
  <si>
    <t xml:space="preserve">EBNER Christoph </t>
  </si>
  <si>
    <t xml:space="preserve">KREUZER Philipp         </t>
  </si>
  <si>
    <t xml:space="preserve">TSU ST. VEIT               </t>
  </si>
  <si>
    <t>Landescup 2011/12</t>
  </si>
  <si>
    <t>Jugend II männlich</t>
  </si>
  <si>
    <t>Flachau</t>
  </si>
  <si>
    <t>AUER Lukas</t>
  </si>
  <si>
    <t>JÄGER Christian</t>
  </si>
  <si>
    <t>ZLOEBL Thomas</t>
  </si>
  <si>
    <t>SK Bad Gastein</t>
  </si>
  <si>
    <t>St.Veit</t>
  </si>
  <si>
    <t>Anzahl Starter</t>
  </si>
  <si>
    <t xml:space="preserve">GERSTGRASER Paul        </t>
  </si>
  <si>
    <t>SV Schwarzach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</si>
</sst>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#0,"/>
    <numFmt numFmtId="177" formatCode="##0\."/>
    <numFmt numFmtId="178" formatCode="[$-407]dddd\,\ d\.\ mmmm\ yyyy"/>
  </numFmts>
  <fonts count="3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77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5.28125" style="2" bestFit="1" customWidth="1"/>
    <col min="2" max="2" width="1.57421875" style="2" customWidth="1"/>
    <col min="3" max="3" width="23.140625" style="0" bestFit="1" customWidth="1"/>
    <col min="4" max="4" width="3.28125" style="2" bestFit="1" customWidth="1"/>
    <col min="5" max="5" width="20.8515625" style="0" customWidth="1"/>
    <col min="6" max="6" width="7.57421875" style="3" bestFit="1" customWidth="1"/>
    <col min="7" max="7" width="4.421875" style="2" bestFit="1" customWidth="1"/>
    <col min="8" max="8" width="7.421875" style="2" bestFit="1" customWidth="1"/>
    <col min="9" max="9" width="4.421875" style="2" bestFit="1" customWidth="1"/>
    <col min="10" max="10" width="8.00390625" style="0" customWidth="1"/>
    <col min="11" max="11" width="4.421875" style="0" bestFit="1" customWidth="1"/>
    <col min="12" max="12" width="7.140625" style="0" customWidth="1"/>
    <col min="13" max="13" width="4.421875" style="0" bestFit="1" customWidth="1"/>
    <col min="14" max="14" width="9.421875" style="0" bestFit="1" customWidth="1"/>
    <col min="15" max="15" width="4.421875" style="0" bestFit="1" customWidth="1"/>
    <col min="16" max="16" width="7.7109375" style="2" bestFit="1" customWidth="1"/>
    <col min="17" max="17" width="6.28125" style="2" customWidth="1"/>
    <col min="18" max="18" width="4.421875" style="2" bestFit="1" customWidth="1"/>
    <col min="19" max="19" width="3.57421875" style="0" bestFit="1" customWidth="1"/>
  </cols>
  <sheetData>
    <row r="1" ht="12.75">
      <c r="C1" s="8" t="s">
        <v>90</v>
      </c>
    </row>
    <row r="3" spans="3:16" ht="12.75">
      <c r="C3" t="s">
        <v>4</v>
      </c>
      <c r="D3" s="2" t="s">
        <v>0</v>
      </c>
      <c r="E3" t="s">
        <v>1</v>
      </c>
      <c r="F3" t="s">
        <v>92</v>
      </c>
      <c r="G3" s="4"/>
      <c r="H3" t="s">
        <v>12</v>
      </c>
      <c r="I3" s="4"/>
      <c r="J3" t="s">
        <v>13</v>
      </c>
      <c r="K3" s="1"/>
      <c r="L3" s="8" t="s">
        <v>97</v>
      </c>
      <c r="M3" s="1"/>
      <c r="N3" s="8" t="s">
        <v>7</v>
      </c>
      <c r="O3" s="1"/>
      <c r="P3" s="2" t="s">
        <v>5</v>
      </c>
    </row>
    <row r="4" spans="6:15" ht="12.75">
      <c r="F4" s="6">
        <v>40894</v>
      </c>
      <c r="G4" s="4"/>
      <c r="H4" s="6">
        <v>40923</v>
      </c>
      <c r="I4" s="4"/>
      <c r="J4" s="6">
        <v>40951</v>
      </c>
      <c r="K4" s="1"/>
      <c r="L4" s="6">
        <v>40957</v>
      </c>
      <c r="M4" s="1"/>
      <c r="N4" s="6">
        <v>40978</v>
      </c>
      <c r="O4" s="1"/>
    </row>
    <row r="5" spans="1:18" ht="12.75">
      <c r="A5" s="2" t="s">
        <v>2</v>
      </c>
      <c r="F5" s="3" t="s">
        <v>2</v>
      </c>
      <c r="G5" s="2" t="s">
        <v>3</v>
      </c>
      <c r="H5" s="2" t="s">
        <v>2</v>
      </c>
      <c r="I5" s="2" t="s">
        <v>3</v>
      </c>
      <c r="J5" t="s">
        <v>2</v>
      </c>
      <c r="K5" t="s">
        <v>3</v>
      </c>
      <c r="L5" t="s">
        <v>2</v>
      </c>
      <c r="M5" t="s">
        <v>3</v>
      </c>
      <c r="N5" t="s">
        <v>2</v>
      </c>
      <c r="O5" t="s">
        <v>3</v>
      </c>
      <c r="P5" s="5" t="s">
        <v>14</v>
      </c>
      <c r="Q5" s="5" t="s">
        <v>6</v>
      </c>
      <c r="R5" s="2" t="s">
        <v>3</v>
      </c>
    </row>
    <row r="7" ht="12.75">
      <c r="C7" s="8" t="s">
        <v>91</v>
      </c>
    </row>
    <row r="8" spans="1:19" s="8" customFormat="1" ht="12.75">
      <c r="A8" s="9">
        <f>IF(R8=R7,A7,S8)</f>
        <v>1</v>
      </c>
      <c r="B8" s="10">
        <v>409000233</v>
      </c>
      <c r="C8" s="8" t="s">
        <v>16</v>
      </c>
      <c r="D8" s="10">
        <v>95</v>
      </c>
      <c r="E8" s="8" t="s">
        <v>11</v>
      </c>
      <c r="F8" s="9">
        <v>1</v>
      </c>
      <c r="G8" s="10">
        <f>IF(F8="",0,VLOOKUP(F8,Tabelle2!$B$3:$C$50,2,FALSE))</f>
        <v>100.01</v>
      </c>
      <c r="H8" s="9">
        <v>2</v>
      </c>
      <c r="I8" s="10">
        <f>IF(H8="",0,VLOOKUP(H8,Tabelle2!$B$3:$C$50,2,FALSE))</f>
        <v>96</v>
      </c>
      <c r="J8" s="9">
        <v>1</v>
      </c>
      <c r="K8" s="10">
        <f>IF(J8="",0,VLOOKUP(J8,Tabelle2!$B$3:$C$50,2,FALSE))</f>
        <v>100.01</v>
      </c>
      <c r="L8" s="9">
        <v>2</v>
      </c>
      <c r="M8" s="10">
        <f>IF(L8="",0,VLOOKUP(L8,Tabelle2!$B$3:$C$50,2,FALSE))</f>
        <v>96</v>
      </c>
      <c r="N8" s="9"/>
      <c r="O8" s="10">
        <f>IF(N8="",0,VLOOKUP(N8,Tabelle2!$B$3:$C$50,2,FALSE))</f>
        <v>0</v>
      </c>
      <c r="P8" s="11">
        <f>G8+I8+K8+M8+O8</f>
        <v>392.02</v>
      </c>
      <c r="Q8" s="10">
        <f>MIN(G8,I8,K8,M8,O8)</f>
        <v>0</v>
      </c>
      <c r="R8" s="10">
        <f>P8-Q8</f>
        <v>392.02</v>
      </c>
      <c r="S8" s="7">
        <f>IF(R8=0,"",(S7+1))</f>
        <v>1</v>
      </c>
    </row>
    <row r="9" spans="1:19" s="8" customFormat="1" ht="12.75">
      <c r="A9" s="9">
        <f>IF(R9=R8,A8,S9)</f>
        <v>2</v>
      </c>
      <c r="B9" s="10">
        <v>407400514</v>
      </c>
      <c r="C9" s="8" t="s">
        <v>17</v>
      </c>
      <c r="D9" s="10">
        <v>95</v>
      </c>
      <c r="E9" s="8" t="s">
        <v>48</v>
      </c>
      <c r="F9" s="9">
        <v>2</v>
      </c>
      <c r="G9" s="10">
        <f>IF(F9="",0,VLOOKUP(F9,Tabelle2!$B$3:$C$50,2,FALSE))</f>
        <v>96</v>
      </c>
      <c r="H9" s="9">
        <v>6</v>
      </c>
      <c r="I9" s="10">
        <f>IF(H9="",0,VLOOKUP(H9,Tabelle2!$B$3:$C$50,2,FALSE))</f>
        <v>90</v>
      </c>
      <c r="J9" s="9">
        <v>5</v>
      </c>
      <c r="K9" s="10">
        <f>IF(J9="",0,VLOOKUP(J9,Tabelle2!$B$3:$C$50,2,FALSE))</f>
        <v>91</v>
      </c>
      <c r="L9" s="9">
        <v>3</v>
      </c>
      <c r="M9" s="10">
        <f>IF(L9="",0,VLOOKUP(L9,Tabelle2!$B$3:$C$50,2,FALSE))</f>
        <v>94</v>
      </c>
      <c r="N9" s="9"/>
      <c r="O9" s="10">
        <f>IF(N9="",0,VLOOKUP(N9,Tabelle2!$B$3:$C$50,2,FALSE))</f>
        <v>0</v>
      </c>
      <c r="P9" s="11">
        <f>G9+I9+K9+M9+O9</f>
        <v>371</v>
      </c>
      <c r="Q9" s="10">
        <f>MIN(G9,I9,K9,M9,O9)</f>
        <v>0</v>
      </c>
      <c r="R9" s="10">
        <f>P9-Q9</f>
        <v>371</v>
      </c>
      <c r="S9" s="7">
        <f>IF(R9=0,"",(S8+1))</f>
        <v>2</v>
      </c>
    </row>
    <row r="10" spans="1:19" s="8" customFormat="1" ht="12.75">
      <c r="A10" s="3">
        <f>IF(R10=R9,A9,S10)</f>
        <v>3</v>
      </c>
      <c r="B10" s="2"/>
      <c r="C10" t="s">
        <v>93</v>
      </c>
      <c r="D10" s="10">
        <v>94</v>
      </c>
      <c r="E10" s="8" t="s">
        <v>11</v>
      </c>
      <c r="F10" s="3">
        <v>4</v>
      </c>
      <c r="G10" s="2">
        <f>IF(F10="",0,VLOOKUP(F10,Tabelle2!$B$3:$C$50,2,FALSE))</f>
        <v>92</v>
      </c>
      <c r="H10" s="3">
        <v>5</v>
      </c>
      <c r="I10" s="2">
        <f>IF(H10="",0,VLOOKUP(H10,Tabelle2!$B$3:$C$50,2,FALSE))</f>
        <v>91</v>
      </c>
      <c r="J10" s="3">
        <v>4</v>
      </c>
      <c r="K10" s="2">
        <f>IF(J10="",0,VLOOKUP(J10,Tabelle2!$B$3:$C$50,2,FALSE))</f>
        <v>92</v>
      </c>
      <c r="L10" s="3">
        <v>5</v>
      </c>
      <c r="M10" s="2">
        <f>IF(L10="",0,VLOOKUP(L10,Tabelle2!$B$3:$C$50,2,FALSE))</f>
        <v>91</v>
      </c>
      <c r="N10" s="3"/>
      <c r="O10" s="2">
        <f>IF(N10="",0,VLOOKUP(N10,Tabelle2!$B$3:$C$50,2,FALSE))</f>
        <v>0</v>
      </c>
      <c r="P10" s="12">
        <f>G10+I10+K10+M10+O10</f>
        <v>366</v>
      </c>
      <c r="Q10" s="2">
        <f>MIN(G10,I10,K10,M10,O10)</f>
        <v>0</v>
      </c>
      <c r="R10" s="2">
        <f>P10-Q10</f>
        <v>366</v>
      </c>
      <c r="S10" s="7">
        <f>IF(R10=0,"",(S9+1))</f>
        <v>3</v>
      </c>
    </row>
    <row r="11" spans="1:19" s="8" customFormat="1" ht="12.75">
      <c r="A11" s="3">
        <f>IF(R11=R10,A10,S11)</f>
        <v>4</v>
      </c>
      <c r="B11" s="2">
        <v>409000234</v>
      </c>
      <c r="C11" t="s">
        <v>41</v>
      </c>
      <c r="D11" s="2">
        <v>95</v>
      </c>
      <c r="E11" t="s">
        <v>11</v>
      </c>
      <c r="F11" s="3">
        <v>5</v>
      </c>
      <c r="G11" s="2">
        <f>IF(F11="",0,VLOOKUP(F11,Tabelle2!$B$3:$C$50,2,FALSE))</f>
        <v>91</v>
      </c>
      <c r="H11" s="3">
        <v>9</v>
      </c>
      <c r="I11" s="2">
        <f>IF(H11="",0,VLOOKUP(H11,Tabelle2!$B$3:$C$50,2,FALSE))</f>
        <v>87</v>
      </c>
      <c r="J11" s="3">
        <v>7</v>
      </c>
      <c r="K11" s="2">
        <f>IF(J11="",0,VLOOKUP(J11,Tabelle2!$B$3:$C$50,2,FALSE))</f>
        <v>89</v>
      </c>
      <c r="L11" s="3">
        <v>7</v>
      </c>
      <c r="M11" s="2">
        <f>IF(L11="",0,VLOOKUP(L11,Tabelle2!$B$3:$C$50,2,FALSE))</f>
        <v>89</v>
      </c>
      <c r="N11" s="3"/>
      <c r="O11" s="2">
        <f>IF(N11="",0,VLOOKUP(N11,Tabelle2!$B$3:$C$50,2,FALSE))</f>
        <v>0</v>
      </c>
      <c r="P11" s="12">
        <f>G11+I11+K11+M11+O11</f>
        <v>356</v>
      </c>
      <c r="Q11" s="2">
        <f>MIN(G11,I11,K11,M11,O11)</f>
        <v>0</v>
      </c>
      <c r="R11" s="2">
        <f>P11-Q11</f>
        <v>356</v>
      </c>
      <c r="S11" s="7">
        <f>IF(R11=0,"",(S10+1))</f>
        <v>4</v>
      </c>
    </row>
    <row r="12" spans="1:19" ht="12.75">
      <c r="A12" s="3">
        <f>IF(R12=R11,A11,S12)</f>
        <v>5</v>
      </c>
      <c r="C12" t="s">
        <v>94</v>
      </c>
      <c r="D12" s="10">
        <v>94</v>
      </c>
      <c r="E12" t="s">
        <v>48</v>
      </c>
      <c r="F12"/>
      <c r="G12" s="2">
        <f>IF(F12="",0,VLOOKUP(F12,Tabelle2!$B$3:$C$50,2,FALSE))</f>
        <v>0</v>
      </c>
      <c r="H12" s="9">
        <v>1</v>
      </c>
      <c r="I12" s="2">
        <f>IF(H12="",0,VLOOKUP(H12,Tabelle2!$B$3:$C$50,2,FALSE))</f>
        <v>100.01</v>
      </c>
      <c r="J12" s="3">
        <v>2</v>
      </c>
      <c r="K12" s="2">
        <f>IF(J12="",0,VLOOKUP(J12,Tabelle2!$B$3:$C$50,2,FALSE))</f>
        <v>96</v>
      </c>
      <c r="L12" s="3">
        <v>4</v>
      </c>
      <c r="M12" s="2">
        <f>IF(L12="",0,VLOOKUP(L12,Tabelle2!$B$3:$C$50,2,FALSE))</f>
        <v>92</v>
      </c>
      <c r="N12" s="3"/>
      <c r="O12" s="2">
        <f>IF(N12="",0,VLOOKUP(N12,Tabelle2!$B$3:$C$50,2,FALSE))</f>
        <v>0</v>
      </c>
      <c r="P12" s="12">
        <f>G12+I12+K12+M12+O12</f>
        <v>288.01</v>
      </c>
      <c r="Q12" s="2">
        <f>MIN(G12,I12,K12,M12,O12)</f>
        <v>0</v>
      </c>
      <c r="R12" s="2">
        <f>P12-Q12</f>
        <v>288.01</v>
      </c>
      <c r="S12" s="7">
        <f>IF(R12=0,"",(S11+1))</f>
        <v>5</v>
      </c>
    </row>
    <row r="13" spans="1:19" ht="12.75">
      <c r="A13" s="9">
        <f>IF(R13=R12,A12,S13)</f>
        <v>6</v>
      </c>
      <c r="B13" s="10">
        <v>403401934</v>
      </c>
      <c r="C13" s="8" t="s">
        <v>27</v>
      </c>
      <c r="D13" s="10">
        <v>95</v>
      </c>
      <c r="E13" s="8" t="s">
        <v>47</v>
      </c>
      <c r="F13" s="9">
        <v>3</v>
      </c>
      <c r="G13" s="10">
        <f>IF(F13="",0,VLOOKUP(F13,Tabelle2!$B$3:$C$50,2,FALSE))</f>
        <v>94</v>
      </c>
      <c r="H13" s="9">
        <v>7</v>
      </c>
      <c r="I13" s="10">
        <f>IF(H13="",0,VLOOKUP(H13,Tabelle2!$B$3:$C$50,2,FALSE))</f>
        <v>89</v>
      </c>
      <c r="J13" s="9">
        <v>6</v>
      </c>
      <c r="K13" s="10">
        <f>IF(J13="",0,VLOOKUP(J13,Tabelle2!$B$3:$C$50,2,FALSE))</f>
        <v>90</v>
      </c>
      <c r="L13" s="9"/>
      <c r="M13" s="10">
        <f>IF(L13="",0,VLOOKUP(L13,Tabelle2!$B$3:$C$50,2,FALSE))</f>
        <v>0</v>
      </c>
      <c r="N13" s="9"/>
      <c r="O13" s="10">
        <f>IF(N13="",0,VLOOKUP(N13,Tabelle2!$B$3:$C$50,2,FALSE))</f>
        <v>0</v>
      </c>
      <c r="P13" s="11">
        <f>G13+I13+K13+M13+O13</f>
        <v>273</v>
      </c>
      <c r="Q13" s="10">
        <f>MIN(G13,I13,K13,M13,O13)</f>
        <v>0</v>
      </c>
      <c r="R13" s="10">
        <f>P13-Q13</f>
        <v>273</v>
      </c>
      <c r="S13" s="7">
        <f>IF(R13=0,"",(S12+1))</f>
        <v>6</v>
      </c>
    </row>
    <row r="14" spans="1:19" ht="12.75">
      <c r="A14" s="9">
        <f>IF(R14=R13,A13,S14)</f>
        <v>7</v>
      </c>
      <c r="B14" s="2">
        <v>409000262</v>
      </c>
      <c r="C14" t="s">
        <v>25</v>
      </c>
      <c r="D14" s="2">
        <v>95</v>
      </c>
      <c r="E14" t="s">
        <v>11</v>
      </c>
      <c r="G14" s="2">
        <f>IF(F14="",0,VLOOKUP(F14,Tabelle2!$B$3:$C$50,2,FALSE))</f>
        <v>0</v>
      </c>
      <c r="H14" s="3">
        <v>8</v>
      </c>
      <c r="I14" s="2">
        <f>IF(H14="",0,VLOOKUP(H14,Tabelle2!$B$3:$C$50,2,FALSE))</f>
        <v>88</v>
      </c>
      <c r="J14" s="3">
        <v>8</v>
      </c>
      <c r="K14" s="2">
        <f>IF(J14="",0,VLOOKUP(J14,Tabelle2!$B$3:$C$50,2,FALSE))</f>
        <v>88</v>
      </c>
      <c r="L14" s="3">
        <v>8</v>
      </c>
      <c r="M14" s="2">
        <f>IF(L14="",0,VLOOKUP(L14,Tabelle2!$B$3:$C$50,2,FALSE))</f>
        <v>88</v>
      </c>
      <c r="N14" s="3"/>
      <c r="O14" s="2">
        <f>IF(N14="",0,VLOOKUP(N14,Tabelle2!$B$3:$C$50,2,FALSE))</f>
        <v>0</v>
      </c>
      <c r="P14" s="12">
        <f>G14+I14+K14+M14+O14</f>
        <v>264</v>
      </c>
      <c r="Q14" s="2">
        <f>MIN(G14,I14,K14,M14,O14)</f>
        <v>0</v>
      </c>
      <c r="R14" s="2">
        <f>P14-Q14</f>
        <v>264</v>
      </c>
      <c r="S14" s="7">
        <f>IF(R14=0,"",(S13+1))</f>
        <v>7</v>
      </c>
    </row>
    <row r="15" spans="1:19" ht="12.75">
      <c r="A15" s="9">
        <f>IF(R15=R14,A14,S15)</f>
        <v>8</v>
      </c>
      <c r="B15" s="10">
        <v>400100610</v>
      </c>
      <c r="C15" s="8" t="s">
        <v>39</v>
      </c>
      <c r="D15" s="10">
        <v>95</v>
      </c>
      <c r="E15" s="8" t="s">
        <v>52</v>
      </c>
      <c r="F15" s="9"/>
      <c r="G15" s="10">
        <f>IF(F15="",0,VLOOKUP(F15,Tabelle2!$B$3:$C$50,2,FALSE))</f>
        <v>0</v>
      </c>
      <c r="H15" s="9">
        <v>3</v>
      </c>
      <c r="I15" s="10">
        <f>IF(H15="",0,VLOOKUP(H15,Tabelle2!$B$3:$C$50,2,FALSE))</f>
        <v>94</v>
      </c>
      <c r="J15" s="9">
        <v>3</v>
      </c>
      <c r="K15" s="10">
        <f>IF(J15="",0,VLOOKUP(J15,Tabelle2!$B$3:$C$50,2,FALSE))</f>
        <v>94</v>
      </c>
      <c r="L15" s="9"/>
      <c r="M15" s="10">
        <f>IF(L15="",0,VLOOKUP(L15,Tabelle2!$B$3:$C$50,2,FALSE))</f>
        <v>0</v>
      </c>
      <c r="N15" s="9"/>
      <c r="O15" s="10">
        <f>IF(N15="",0,VLOOKUP(N15,Tabelle2!$B$3:$C$50,2,FALSE))</f>
        <v>0</v>
      </c>
      <c r="P15" s="11">
        <f>G15+I15+K15+M15+O15</f>
        <v>188</v>
      </c>
      <c r="Q15" s="10">
        <f>MIN(G15,I15,K15,M15,O15)</f>
        <v>0</v>
      </c>
      <c r="R15" s="10">
        <f>P15-Q15</f>
        <v>188</v>
      </c>
      <c r="S15" s="7">
        <f>IF(R15=0,"",(S14+1))</f>
        <v>8</v>
      </c>
    </row>
    <row r="16" spans="1:19" ht="12.75">
      <c r="A16" s="9">
        <f>IF(R16=R15,A15,S16)</f>
        <v>9</v>
      </c>
      <c r="B16" s="2">
        <v>409000262</v>
      </c>
      <c r="C16" t="s">
        <v>99</v>
      </c>
      <c r="D16" s="2">
        <v>95</v>
      </c>
      <c r="E16" t="s">
        <v>100</v>
      </c>
      <c r="G16" s="2">
        <f>IF(F16="",0,VLOOKUP(F16,Tabelle2!$B$3:$C$50,2,FALSE))</f>
        <v>0</v>
      </c>
      <c r="H16" s="3"/>
      <c r="I16" s="2">
        <f>IF(H16="",0,VLOOKUP(H16,Tabelle2!$B$3:$C$50,2,FALSE))</f>
        <v>0</v>
      </c>
      <c r="J16" s="3"/>
      <c r="K16" s="2">
        <f>IF(J16="",0,VLOOKUP(J16,Tabelle2!$B$3:$C$50,2,FALSE))</f>
        <v>0</v>
      </c>
      <c r="L16" s="3">
        <v>1</v>
      </c>
      <c r="M16" s="2">
        <f>IF(L16="",0,VLOOKUP(L16,Tabelle2!$B$3:$C$50,2,FALSE))</f>
        <v>100.01</v>
      </c>
      <c r="N16" s="3"/>
      <c r="O16" s="2">
        <f>IF(N16="",0,VLOOKUP(N16,Tabelle2!$B$3:$C$50,2,FALSE))</f>
        <v>0</v>
      </c>
      <c r="P16" s="12">
        <f>G16+I16+K16+M16+O16</f>
        <v>100.01</v>
      </c>
      <c r="Q16" s="2">
        <f>MIN(G16,I16,K16,M16,O16)</f>
        <v>0</v>
      </c>
      <c r="R16" s="2">
        <f>P16-Q16</f>
        <v>100.01</v>
      </c>
      <c r="S16" s="7">
        <f>IF(R16=0,"",(S15+1))</f>
        <v>9</v>
      </c>
    </row>
    <row r="17" spans="1:19" ht="12.75">
      <c r="A17" s="9">
        <f>IF(R17=R16,A16,S17)</f>
        <v>10</v>
      </c>
      <c r="C17" t="s">
        <v>95</v>
      </c>
      <c r="D17" s="10">
        <v>94</v>
      </c>
      <c r="E17" t="s">
        <v>96</v>
      </c>
      <c r="G17" s="2">
        <f>IF(F17="",0,VLOOKUP(F17,Tabelle2!$B$3:$C$50,2,FALSE))</f>
        <v>0</v>
      </c>
      <c r="H17" s="3">
        <v>4</v>
      </c>
      <c r="I17" s="2">
        <f>IF(H17="",0,VLOOKUP(H17,Tabelle2!$B$3:$C$50,2,FALSE))</f>
        <v>92</v>
      </c>
      <c r="J17" s="3"/>
      <c r="K17" s="2">
        <f>IF(J17="",0,VLOOKUP(J17,Tabelle2!$B$3:$C$50,2,FALSE))</f>
        <v>0</v>
      </c>
      <c r="L17" s="3"/>
      <c r="M17" s="2">
        <f>IF(L17="",0,VLOOKUP(L17,Tabelle2!$B$3:$C$50,2,FALSE))</f>
        <v>0</v>
      </c>
      <c r="N17" s="3"/>
      <c r="O17" s="2">
        <f>IF(N17="",0,VLOOKUP(N17,Tabelle2!$B$3:$C$50,2,FALSE))</f>
        <v>0</v>
      </c>
      <c r="P17" s="12">
        <f>G17+I17+K17+M17+O17</f>
        <v>92</v>
      </c>
      <c r="Q17" s="2">
        <f>MIN(G17,I17,K17,M17,O17)</f>
        <v>0</v>
      </c>
      <c r="R17" s="2">
        <f>P17-Q17</f>
        <v>92</v>
      </c>
      <c r="S17" s="7">
        <f>IF(R17=0,"",(S16+1))</f>
        <v>10</v>
      </c>
    </row>
    <row r="18" spans="1:19" ht="12.75">
      <c r="A18" s="9">
        <f>IF(R18=R17,A17,S18)</f>
        <v>11</v>
      </c>
      <c r="B18" s="2">
        <v>400501137</v>
      </c>
      <c r="C18" t="s">
        <v>29</v>
      </c>
      <c r="D18" s="2">
        <v>95</v>
      </c>
      <c r="E18" t="s">
        <v>51</v>
      </c>
      <c r="G18" s="2">
        <f>IF(F18="",0,VLOOKUP(F18,Tabelle2!$B$3:$C$50,2,FALSE))</f>
        <v>0</v>
      </c>
      <c r="H18" s="3"/>
      <c r="I18" s="2">
        <f>IF(H18="",0,VLOOKUP(H18,Tabelle2!$B$3:$C$50,2,FALSE))</f>
        <v>0</v>
      </c>
      <c r="J18" s="3"/>
      <c r="K18" s="2">
        <f>IF(J18="",0,VLOOKUP(J18,Tabelle2!$B$3:$C$50,2,FALSE))</f>
        <v>0</v>
      </c>
      <c r="L18" s="3">
        <v>6</v>
      </c>
      <c r="M18" s="2">
        <f>IF(L18="",0,VLOOKUP(L18,Tabelle2!$B$3:$C$50,2,FALSE))</f>
        <v>90</v>
      </c>
      <c r="N18" s="3"/>
      <c r="O18" s="2">
        <f>IF(N18="",0,VLOOKUP(N18,Tabelle2!$B$3:$C$50,2,FALSE))</f>
        <v>0</v>
      </c>
      <c r="P18" s="12">
        <f>G18+I18+K18+M18+O18</f>
        <v>90</v>
      </c>
      <c r="Q18" s="2">
        <f>MIN(G18,I18,K18,M18,O18)</f>
        <v>0</v>
      </c>
      <c r="R18" s="2">
        <f>P18-Q18</f>
        <v>90</v>
      </c>
      <c r="S18" s="7">
        <f>IF(R18=0,"",(S17+1))</f>
        <v>11</v>
      </c>
    </row>
    <row r="19" spans="1:19" ht="12.75">
      <c r="A19" s="9">
        <f>IF(R19=R18,A18,S19)</f>
        <v>12</v>
      </c>
      <c r="B19" s="2">
        <v>409000315</v>
      </c>
      <c r="C19" t="s">
        <v>87</v>
      </c>
      <c r="D19" s="2">
        <v>95</v>
      </c>
      <c r="E19" t="s">
        <v>11</v>
      </c>
      <c r="G19" s="2">
        <f>IF(F19="",0,VLOOKUP(F19,Tabelle2!$B$3:$C$50,2,FALSE))</f>
        <v>0</v>
      </c>
      <c r="H19" s="3"/>
      <c r="I19" s="2">
        <f>IF(H19="",0,VLOOKUP(H19,Tabelle2!$B$3:$C$50,2,FALSE))</f>
        <v>0</v>
      </c>
      <c r="J19" s="3"/>
      <c r="K19" s="2">
        <f>IF(J19="",0,VLOOKUP(J19,Tabelle2!$B$3:$C$50,2,FALSE))</f>
        <v>0</v>
      </c>
      <c r="L19" s="3">
        <v>9</v>
      </c>
      <c r="M19" s="2">
        <f>IF(L19="",0,VLOOKUP(L19,Tabelle2!$B$3:$C$50,2,FALSE))</f>
        <v>87</v>
      </c>
      <c r="N19" s="3"/>
      <c r="O19" s="2">
        <f>IF(N19="",0,VLOOKUP(N19,Tabelle2!$B$3:$C$50,2,FALSE))</f>
        <v>0</v>
      </c>
      <c r="P19" s="12">
        <f>G19+I19+K19+M19+O19</f>
        <v>87</v>
      </c>
      <c r="Q19" s="2">
        <f>MIN(G19,I19,K19,M19,O19)</f>
        <v>0</v>
      </c>
      <c r="R19" s="2">
        <f>P19-Q19</f>
        <v>87</v>
      </c>
      <c r="S19" s="7">
        <f>IF(R19=0,"",(S18+1))</f>
        <v>12</v>
      </c>
    </row>
    <row r="21" spans="2:18" ht="12.75">
      <c r="B21"/>
      <c r="C21" s="2"/>
      <c r="E21" t="s">
        <v>98</v>
      </c>
      <c r="F21" s="3">
        <f>MAX(F9:F20)</f>
        <v>5</v>
      </c>
      <c r="H21" s="3">
        <f>MAX(H9:H20)</f>
        <v>9</v>
      </c>
      <c r="J21" s="3">
        <f>MAX(J9:J20)</f>
        <v>8</v>
      </c>
      <c r="K21" s="2"/>
      <c r="L21" s="3">
        <f>MAX(L9:L20)</f>
        <v>9</v>
      </c>
      <c r="M21" s="2"/>
      <c r="N21" s="3">
        <f>MAX(N9:N20)</f>
        <v>0</v>
      </c>
      <c r="O21" s="2"/>
      <c r="P21" s="12"/>
      <c r="Q21" s="13"/>
      <c r="R21"/>
    </row>
    <row r="23" spans="1:19" ht="12.75">
      <c r="A23" s="3"/>
      <c r="H23" s="3"/>
      <c r="J23" s="3"/>
      <c r="K23" s="2"/>
      <c r="L23" s="3"/>
      <c r="M23" s="2"/>
      <c r="N23" s="3"/>
      <c r="O23" s="2"/>
      <c r="P23" s="12"/>
      <c r="S23" s="7"/>
    </row>
    <row r="24" spans="1:19" ht="12.75">
      <c r="A24" s="3">
        <f aca="true" t="shared" si="0" ref="A24:A35">IF(R24=R23,A23,S24)</f>
        <v>0</v>
      </c>
      <c r="B24" s="2">
        <v>403401999</v>
      </c>
      <c r="C24" t="s">
        <v>37</v>
      </c>
      <c r="D24" s="2">
        <v>95</v>
      </c>
      <c r="E24" t="s">
        <v>47</v>
      </c>
      <c r="G24" s="2">
        <f>IF(F24="",0,VLOOKUP(F24,Tabelle2!$B$3:$C$50,2,FALSE))</f>
        <v>0</v>
      </c>
      <c r="H24" s="3"/>
      <c r="I24" s="2">
        <f>IF(H24="",0,VLOOKUP(H24,Tabelle2!$B$3:$C$50,2,FALSE))</f>
        <v>0</v>
      </c>
      <c r="J24" s="3"/>
      <c r="K24" s="2">
        <f>IF(J24="",0,VLOOKUP(J24,Tabelle2!$B$3:$C$50,2,FALSE))</f>
        <v>0</v>
      </c>
      <c r="L24" s="3"/>
      <c r="M24" s="2">
        <f>IF(L24="",0,VLOOKUP(L24,Tabelle2!$B$3:$C$50,2,FALSE))</f>
        <v>0</v>
      </c>
      <c r="N24" s="3"/>
      <c r="O24" s="2">
        <f>IF(N24="",0,VLOOKUP(N24,Tabelle2!$B$3:$C$50,2,FALSE))</f>
        <v>0</v>
      </c>
      <c r="P24" s="12">
        <f aca="true" t="shared" si="1" ref="P24:P35">G24+I24+K24+M24+O24</f>
        <v>0</v>
      </c>
      <c r="Q24" s="2">
        <f aca="true" t="shared" si="2" ref="Q24:Q35">MIN(G24,I24,K24,M24,O24)</f>
        <v>0</v>
      </c>
      <c r="R24" s="2">
        <f aca="true" t="shared" si="3" ref="R24:R35">P24-Q24</f>
        <v>0</v>
      </c>
      <c r="S24" s="7">
        <f aca="true" t="shared" si="4" ref="S24:S35">IF(R24=0,"",(S23+1))</f>
      </c>
    </row>
    <row r="25" spans="1:19" ht="12.75">
      <c r="A25" s="3">
        <f t="shared" si="0"/>
        <v>0</v>
      </c>
      <c r="C25" t="s">
        <v>85</v>
      </c>
      <c r="D25" s="2">
        <v>95</v>
      </c>
      <c r="E25" t="s">
        <v>84</v>
      </c>
      <c r="G25" s="2">
        <f>IF(F25="",0,VLOOKUP(F25,Tabelle2!$B$3:$C$50,2,FALSE))</f>
        <v>0</v>
      </c>
      <c r="H25" s="3"/>
      <c r="I25" s="2">
        <f>IF(H25="",0,VLOOKUP(H25,Tabelle2!$B$3:$C$50,2,FALSE))</f>
        <v>0</v>
      </c>
      <c r="J25" s="3"/>
      <c r="K25" s="2">
        <f>IF(J25="",0,VLOOKUP(J25,Tabelle2!$B$3:$C$50,2,FALSE))</f>
        <v>0</v>
      </c>
      <c r="L25" s="3"/>
      <c r="M25" s="2">
        <f>IF(L25="",0,VLOOKUP(L25,Tabelle2!$B$3:$C$50,2,FALSE))</f>
        <v>0</v>
      </c>
      <c r="N25" s="3"/>
      <c r="O25" s="2">
        <f>IF(N25="",0,VLOOKUP(N25,Tabelle2!$B$3:$C$50,2,FALSE))</f>
        <v>0</v>
      </c>
      <c r="P25" s="12">
        <f t="shared" si="1"/>
        <v>0</v>
      </c>
      <c r="Q25" s="2">
        <f t="shared" si="2"/>
        <v>0</v>
      </c>
      <c r="R25" s="2">
        <f t="shared" si="3"/>
        <v>0</v>
      </c>
      <c r="S25" s="7">
        <f t="shared" si="4"/>
      </c>
    </row>
    <row r="26" spans="1:19" ht="12.75">
      <c r="A26" s="3">
        <f t="shared" si="0"/>
        <v>0</v>
      </c>
      <c r="C26" t="s">
        <v>88</v>
      </c>
      <c r="D26" s="2">
        <v>95</v>
      </c>
      <c r="E26" t="s">
        <v>89</v>
      </c>
      <c r="G26" s="2">
        <f>IF(F26="",0,VLOOKUP(F26,Tabelle2!$B$3:$C$50,2,FALSE))</f>
        <v>0</v>
      </c>
      <c r="H26" s="3"/>
      <c r="I26" s="2">
        <f>IF(H26="",0,VLOOKUP(H26,Tabelle2!$B$3:$C$50,2,FALSE))</f>
        <v>0</v>
      </c>
      <c r="J26" s="3"/>
      <c r="K26" s="2">
        <f>IF(J26="",0,VLOOKUP(J26,Tabelle2!$B$3:$C$50,2,FALSE))</f>
        <v>0</v>
      </c>
      <c r="L26" s="3"/>
      <c r="M26" s="2">
        <f>IF(L26="",0,VLOOKUP(L26,Tabelle2!$B$3:$C$50,2,FALSE))</f>
        <v>0</v>
      </c>
      <c r="N26" s="3"/>
      <c r="O26" s="2">
        <f>IF(N26="",0,VLOOKUP(N26,Tabelle2!$B$3:$C$50,2,FALSE))</f>
        <v>0</v>
      </c>
      <c r="P26" s="12">
        <f t="shared" si="1"/>
        <v>0</v>
      </c>
      <c r="Q26" s="2">
        <f t="shared" si="2"/>
        <v>0</v>
      </c>
      <c r="R26" s="2">
        <f t="shared" si="3"/>
        <v>0</v>
      </c>
      <c r="S26" s="7">
        <f t="shared" si="4"/>
      </c>
    </row>
    <row r="27" spans="1:19" ht="12.75">
      <c r="A27" s="3">
        <f t="shared" si="0"/>
        <v>0</v>
      </c>
      <c r="C27" t="s">
        <v>86</v>
      </c>
      <c r="D27" s="2">
        <v>95</v>
      </c>
      <c r="E27" t="s">
        <v>84</v>
      </c>
      <c r="G27" s="2">
        <f>IF(F27="",0,VLOOKUP(F27,Tabelle2!$B$3:$C$50,2,FALSE))</f>
        <v>0</v>
      </c>
      <c r="H27" s="3"/>
      <c r="I27" s="2">
        <f>IF(H27="",0,VLOOKUP(H27,Tabelle2!$B$3:$C$50,2,FALSE))</f>
        <v>0</v>
      </c>
      <c r="J27" s="3"/>
      <c r="K27" s="2">
        <f>IF(J27="",0,VLOOKUP(J27,Tabelle2!$B$3:$C$50,2,FALSE))</f>
        <v>0</v>
      </c>
      <c r="L27" s="3"/>
      <c r="M27" s="2">
        <f>IF(L27="",0,VLOOKUP(L27,Tabelle2!$B$3:$C$50,2,FALSE))</f>
        <v>0</v>
      </c>
      <c r="N27" s="3"/>
      <c r="O27" s="2">
        <f>IF(N27="",0,VLOOKUP(N27,Tabelle2!$B$3:$C$50,2,FALSE))</f>
        <v>0</v>
      </c>
      <c r="P27" s="12">
        <f t="shared" si="1"/>
        <v>0</v>
      </c>
      <c r="Q27" s="2">
        <f t="shared" si="2"/>
        <v>0</v>
      </c>
      <c r="R27" s="2">
        <f t="shared" si="3"/>
        <v>0</v>
      </c>
      <c r="S27" s="7">
        <f t="shared" si="4"/>
      </c>
    </row>
    <row r="28" spans="1:19" ht="12.75">
      <c r="A28" s="3">
        <f t="shared" si="0"/>
        <v>0</v>
      </c>
      <c r="B28" s="2">
        <v>407400644</v>
      </c>
      <c r="C28" t="s">
        <v>30</v>
      </c>
      <c r="D28" s="2">
        <v>95</v>
      </c>
      <c r="E28" t="s">
        <v>48</v>
      </c>
      <c r="G28" s="2">
        <f>IF(F28="",0,VLOOKUP(F28,Tabelle2!$B$3:$C$50,2,FALSE))</f>
        <v>0</v>
      </c>
      <c r="H28" s="3"/>
      <c r="I28" s="2">
        <f>IF(H28="",0,VLOOKUP(H28,Tabelle2!$B$3:$C$50,2,FALSE))</f>
        <v>0</v>
      </c>
      <c r="J28" s="3"/>
      <c r="K28" s="2">
        <f>IF(J28="",0,VLOOKUP(J28,Tabelle2!$B$3:$C$50,2,FALSE))</f>
        <v>0</v>
      </c>
      <c r="L28" s="3"/>
      <c r="M28" s="2">
        <f>IF(L28="",0,VLOOKUP(L28,Tabelle2!$B$3:$C$50,2,FALSE))</f>
        <v>0</v>
      </c>
      <c r="N28" s="3"/>
      <c r="O28" s="2">
        <f>IF(N28="",0,VLOOKUP(N28,Tabelle2!$B$3:$C$50,2,FALSE))</f>
        <v>0</v>
      </c>
      <c r="P28" s="12">
        <f t="shared" si="1"/>
        <v>0</v>
      </c>
      <c r="Q28" s="2">
        <f t="shared" si="2"/>
        <v>0</v>
      </c>
      <c r="R28" s="2">
        <f t="shared" si="3"/>
        <v>0</v>
      </c>
      <c r="S28" s="7">
        <f t="shared" si="4"/>
      </c>
    </row>
    <row r="29" spans="1:19" ht="12.75">
      <c r="A29" s="3">
        <f t="shared" si="0"/>
        <v>0</v>
      </c>
      <c r="B29" s="2">
        <v>403401947</v>
      </c>
      <c r="C29" t="s">
        <v>42</v>
      </c>
      <c r="D29" s="2">
        <v>95</v>
      </c>
      <c r="E29" t="s">
        <v>47</v>
      </c>
      <c r="G29" s="2">
        <f>IF(F29="",0,VLOOKUP(F29,Tabelle2!$B$3:$C$50,2,FALSE))</f>
        <v>0</v>
      </c>
      <c r="H29" s="3"/>
      <c r="I29" s="2">
        <f>IF(H29="",0,VLOOKUP(H29,Tabelle2!$B$3:$C$50,2,FALSE))</f>
        <v>0</v>
      </c>
      <c r="J29" s="3"/>
      <c r="K29" s="2">
        <f>IF(J29="",0,VLOOKUP(J29,Tabelle2!$B$3:$C$50,2,FALSE))</f>
        <v>0</v>
      </c>
      <c r="L29" s="3"/>
      <c r="M29" s="2">
        <f>IF(L29="",0,VLOOKUP(L29,Tabelle2!$B$3:$C$50,2,FALSE))</f>
        <v>0</v>
      </c>
      <c r="N29" s="3"/>
      <c r="O29" s="2">
        <f>IF(N29="",0,VLOOKUP(N29,Tabelle2!$B$3:$C$50,2,FALSE))</f>
        <v>0</v>
      </c>
      <c r="P29" s="12">
        <f t="shared" si="1"/>
        <v>0</v>
      </c>
      <c r="Q29" s="2">
        <f t="shared" si="2"/>
        <v>0</v>
      </c>
      <c r="R29" s="2">
        <f t="shared" si="3"/>
        <v>0</v>
      </c>
      <c r="S29" s="7">
        <f t="shared" si="4"/>
      </c>
    </row>
    <row r="30" spans="1:19" ht="12.75">
      <c r="A30" s="3">
        <f t="shared" si="0"/>
        <v>0</v>
      </c>
      <c r="B30" s="2">
        <v>403401833</v>
      </c>
      <c r="C30" t="s">
        <v>18</v>
      </c>
      <c r="D30" s="2">
        <v>95</v>
      </c>
      <c r="E30" t="s">
        <v>47</v>
      </c>
      <c r="G30" s="2">
        <f>IF(F30="",0,VLOOKUP(F30,Tabelle2!$B$3:$C$50,2,FALSE))</f>
        <v>0</v>
      </c>
      <c r="H30" s="3"/>
      <c r="I30" s="2">
        <f>IF(H30="",0,VLOOKUP(H30,Tabelle2!$B$3:$C$50,2,FALSE))</f>
        <v>0</v>
      </c>
      <c r="J30" s="3"/>
      <c r="K30" s="2">
        <f>IF(J30="",0,VLOOKUP(J30,Tabelle2!$B$3:$C$50,2,FALSE))</f>
        <v>0</v>
      </c>
      <c r="L30" s="3"/>
      <c r="M30" s="2">
        <f>IF(L30="",0,VLOOKUP(L30,Tabelle2!$B$3:$C$50,2,FALSE))</f>
        <v>0</v>
      </c>
      <c r="N30" s="3"/>
      <c r="O30" s="2">
        <f>IF(N30="",0,VLOOKUP(N30,Tabelle2!$B$3:$C$50,2,FALSE))</f>
        <v>0</v>
      </c>
      <c r="P30" s="12">
        <f t="shared" si="1"/>
        <v>0</v>
      </c>
      <c r="Q30" s="2">
        <f t="shared" si="2"/>
        <v>0</v>
      </c>
      <c r="R30" s="2">
        <f t="shared" si="3"/>
        <v>0</v>
      </c>
      <c r="S30" s="7">
        <f t="shared" si="4"/>
      </c>
    </row>
    <row r="31" spans="1:19" ht="12.75">
      <c r="A31" s="3">
        <f t="shared" si="0"/>
        <v>0</v>
      </c>
      <c r="B31" s="2">
        <v>403500758</v>
      </c>
      <c r="C31" t="s">
        <v>24</v>
      </c>
      <c r="D31" s="2">
        <v>95</v>
      </c>
      <c r="E31" t="s">
        <v>50</v>
      </c>
      <c r="G31" s="2">
        <f>IF(F31="",0,VLOOKUP(F31,Tabelle2!$B$3:$C$50,2,FALSE))</f>
        <v>0</v>
      </c>
      <c r="H31" s="3"/>
      <c r="I31" s="2">
        <f>IF(H31="",0,VLOOKUP(H31,Tabelle2!$B$3:$C$50,2,FALSE))</f>
        <v>0</v>
      </c>
      <c r="J31" s="3"/>
      <c r="K31" s="2">
        <f>IF(J31="",0,VLOOKUP(J31,Tabelle2!$B$3:$C$50,2,FALSE))</f>
        <v>0</v>
      </c>
      <c r="L31" s="3"/>
      <c r="M31" s="2">
        <f>IF(L31="",0,VLOOKUP(L31,Tabelle2!$B$3:$C$50,2,FALSE))</f>
        <v>0</v>
      </c>
      <c r="N31" s="3"/>
      <c r="O31" s="2">
        <f>IF(N31="",0,VLOOKUP(N31,Tabelle2!$B$3:$C$50,2,FALSE))</f>
        <v>0</v>
      </c>
      <c r="P31" s="12">
        <f t="shared" si="1"/>
        <v>0</v>
      </c>
      <c r="Q31" s="2">
        <f t="shared" si="2"/>
        <v>0</v>
      </c>
      <c r="R31" s="2">
        <f t="shared" si="3"/>
        <v>0</v>
      </c>
      <c r="S31" s="7">
        <f t="shared" si="4"/>
      </c>
    </row>
    <row r="32" spans="1:19" ht="12.75">
      <c r="A32" s="3">
        <f t="shared" si="0"/>
        <v>0</v>
      </c>
      <c r="B32" s="2">
        <v>403401943</v>
      </c>
      <c r="C32" t="s">
        <v>15</v>
      </c>
      <c r="D32" s="2">
        <v>95</v>
      </c>
      <c r="E32" t="s">
        <v>47</v>
      </c>
      <c r="G32" s="2">
        <f>IF(F32="",0,VLOOKUP(F32,Tabelle2!$B$3:$C$50,2,FALSE))</f>
        <v>0</v>
      </c>
      <c r="H32" s="3"/>
      <c r="I32" s="2">
        <f>IF(H32="",0,VLOOKUP(H32,Tabelle2!$B$3:$C$50,2,FALSE))</f>
        <v>0</v>
      </c>
      <c r="J32" s="3"/>
      <c r="K32" s="2">
        <f>IF(J32="",0,VLOOKUP(J32,Tabelle2!$B$3:$C$50,2,FALSE))</f>
        <v>0</v>
      </c>
      <c r="L32" s="3"/>
      <c r="M32" s="2">
        <f>IF(L32="",0,VLOOKUP(L32,Tabelle2!$B$3:$C$50,2,FALSE))</f>
        <v>0</v>
      </c>
      <c r="N32" s="3"/>
      <c r="O32" s="2">
        <f>IF(N32="",0,VLOOKUP(N32,Tabelle2!$B$3:$C$50,2,FALSE))</f>
        <v>0</v>
      </c>
      <c r="P32" s="12">
        <f t="shared" si="1"/>
        <v>0</v>
      </c>
      <c r="Q32" s="2">
        <f t="shared" si="2"/>
        <v>0</v>
      </c>
      <c r="R32" s="2">
        <f t="shared" si="3"/>
        <v>0</v>
      </c>
      <c r="S32" s="7">
        <f t="shared" si="4"/>
      </c>
    </row>
    <row r="33" spans="1:19" ht="12.75">
      <c r="A33" s="3">
        <f t="shared" si="0"/>
        <v>0</v>
      </c>
      <c r="C33" t="s">
        <v>82</v>
      </c>
      <c r="D33" s="2">
        <v>95</v>
      </c>
      <c r="E33" t="s">
        <v>83</v>
      </c>
      <c r="G33" s="2">
        <f>IF(F33="",0,VLOOKUP(F33,Tabelle2!$B$3:$C$50,2,FALSE))</f>
        <v>0</v>
      </c>
      <c r="H33" s="3"/>
      <c r="I33" s="2">
        <f>IF(H33="",0,VLOOKUP(H33,Tabelle2!$B$3:$C$50,2,FALSE))</f>
        <v>0</v>
      </c>
      <c r="J33" s="3"/>
      <c r="K33" s="2">
        <f>IF(J33="",0,VLOOKUP(J33,Tabelle2!$B$3:$C$50,2,FALSE))</f>
        <v>0</v>
      </c>
      <c r="L33" s="3"/>
      <c r="M33" s="2">
        <f>IF(L33="",0,VLOOKUP(L33,Tabelle2!$B$3:$C$50,2,FALSE))</f>
        <v>0</v>
      </c>
      <c r="N33" s="3"/>
      <c r="O33" s="2">
        <f>IF(N33="",0,VLOOKUP(N33,Tabelle2!$B$3:$C$50,2,FALSE))</f>
        <v>0</v>
      </c>
      <c r="P33" s="12">
        <f t="shared" si="1"/>
        <v>0</v>
      </c>
      <c r="Q33" s="2">
        <f t="shared" si="2"/>
        <v>0</v>
      </c>
      <c r="R33" s="2">
        <f t="shared" si="3"/>
        <v>0</v>
      </c>
      <c r="S33" s="7">
        <f t="shared" si="4"/>
      </c>
    </row>
    <row r="34" spans="1:19" ht="12.75">
      <c r="A34" s="3">
        <f t="shared" si="0"/>
        <v>0</v>
      </c>
      <c r="C34" t="s">
        <v>40</v>
      </c>
      <c r="D34" s="2">
        <v>95</v>
      </c>
      <c r="E34" t="s">
        <v>49</v>
      </c>
      <c r="G34" s="2">
        <f>IF(F34="",0,VLOOKUP(F34,Tabelle2!$B$3:$C$50,2,FALSE))</f>
        <v>0</v>
      </c>
      <c r="H34" s="3"/>
      <c r="I34" s="2">
        <f>IF(H34="",0,VLOOKUP(H34,Tabelle2!$B$3:$C$50,2,FALSE))</f>
        <v>0</v>
      </c>
      <c r="J34" s="3"/>
      <c r="K34" s="2">
        <f>IF(J34="",0,VLOOKUP(J34,Tabelle2!$B$3:$C$50,2,FALSE))</f>
        <v>0</v>
      </c>
      <c r="L34" s="3"/>
      <c r="M34" s="2">
        <f>IF(L34="",0,VLOOKUP(L34,Tabelle2!$B$3:$C$50,2,FALSE))</f>
        <v>0</v>
      </c>
      <c r="N34" s="3"/>
      <c r="O34" s="2">
        <f>IF(N34="",0,VLOOKUP(N34,Tabelle2!$B$3:$C$50,2,FALSE))</f>
        <v>0</v>
      </c>
      <c r="P34" s="12">
        <f t="shared" si="1"/>
        <v>0</v>
      </c>
      <c r="Q34" s="2">
        <f t="shared" si="2"/>
        <v>0</v>
      </c>
      <c r="R34" s="2">
        <f t="shared" si="3"/>
        <v>0</v>
      </c>
      <c r="S34" s="7">
        <f t="shared" si="4"/>
      </c>
    </row>
    <row r="35" spans="1:19" ht="12.75">
      <c r="A35" s="3">
        <f t="shared" si="0"/>
        <v>0</v>
      </c>
      <c r="B35" s="2">
        <v>403401930</v>
      </c>
      <c r="C35" t="s">
        <v>33</v>
      </c>
      <c r="D35" s="2">
        <v>95</v>
      </c>
      <c r="E35" t="s">
        <v>47</v>
      </c>
      <c r="G35" s="2">
        <f>IF(F35="",0,VLOOKUP(F35,Tabelle2!$B$3:$C$50,2,FALSE))</f>
        <v>0</v>
      </c>
      <c r="H35" s="3"/>
      <c r="I35" s="2">
        <f>IF(H35="",0,VLOOKUP(H35,Tabelle2!$B$3:$C$50,2,FALSE))</f>
        <v>0</v>
      </c>
      <c r="J35" s="3"/>
      <c r="K35" s="2">
        <f>IF(J35="",0,VLOOKUP(J35,Tabelle2!$B$3:$C$50,2,FALSE))</f>
        <v>0</v>
      </c>
      <c r="L35" s="3"/>
      <c r="M35" s="2">
        <f>IF(L35="",0,VLOOKUP(L35,Tabelle2!$B$3:$C$50,2,FALSE))</f>
        <v>0</v>
      </c>
      <c r="N35" s="3"/>
      <c r="O35" s="2">
        <f>IF(N35="",0,VLOOKUP(N35,Tabelle2!$B$3:$C$50,2,FALSE))</f>
        <v>0</v>
      </c>
      <c r="P35" s="12">
        <f t="shared" si="1"/>
        <v>0</v>
      </c>
      <c r="Q35" s="2">
        <f t="shared" si="2"/>
        <v>0</v>
      </c>
      <c r="R35" s="2">
        <f t="shared" si="3"/>
        <v>0</v>
      </c>
      <c r="S35" s="7">
        <f t="shared" si="4"/>
      </c>
    </row>
    <row r="37" spans="5:6" ht="12.75">
      <c r="E37" s="2"/>
      <c r="F37"/>
    </row>
    <row r="38" spans="2:3" ht="12.75">
      <c r="B38"/>
      <c r="C38" s="2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0"/>
  <sheetViews>
    <sheetView zoomScalePageLayoutView="0" workbookViewId="0" topLeftCell="A1">
      <selection activeCell="C9" sqref="C9:C36"/>
    </sheetView>
  </sheetViews>
  <sheetFormatPr defaultColWidth="11.421875" defaultRowHeight="12.75"/>
  <sheetData>
    <row r="2" spans="2:4" ht="12.75">
      <c r="B2" t="s">
        <v>2</v>
      </c>
      <c r="C2" t="s">
        <v>8</v>
      </c>
      <c r="D2" t="s">
        <v>8</v>
      </c>
    </row>
    <row r="3" spans="2:4" ht="12.75">
      <c r="B3">
        <v>1</v>
      </c>
      <c r="C3">
        <v>100.01</v>
      </c>
      <c r="D3">
        <v>100.01</v>
      </c>
    </row>
    <row r="4" spans="2:5" ht="12.75">
      <c r="B4">
        <v>2</v>
      </c>
      <c r="C4">
        <v>96</v>
      </c>
      <c r="D4">
        <v>80</v>
      </c>
      <c r="E4" t="s">
        <v>53</v>
      </c>
    </row>
    <row r="5" spans="2:4" ht="12.75">
      <c r="B5">
        <v>3</v>
      </c>
      <c r="C5">
        <v>94</v>
      </c>
      <c r="D5">
        <v>60</v>
      </c>
    </row>
    <row r="6" spans="2:5" ht="12.75">
      <c r="B6">
        <v>4</v>
      </c>
      <c r="C6">
        <v>92</v>
      </c>
      <c r="D6">
        <v>50</v>
      </c>
      <c r="E6" t="s">
        <v>54</v>
      </c>
    </row>
    <row r="7" spans="2:4" ht="12.75">
      <c r="B7">
        <v>5</v>
      </c>
      <c r="C7">
        <v>91</v>
      </c>
      <c r="D7">
        <v>45</v>
      </c>
    </row>
    <row r="8" spans="2:4" ht="12.75">
      <c r="B8">
        <v>6</v>
      </c>
      <c r="C8">
        <f>C7-1</f>
        <v>90</v>
      </c>
      <c r="D8">
        <v>40</v>
      </c>
    </row>
    <row r="9" spans="2:4" ht="12.75">
      <c r="B9">
        <v>7</v>
      </c>
      <c r="C9">
        <f aca="true" t="shared" si="0" ref="C9:C36">C8-1</f>
        <v>89</v>
      </c>
      <c r="D9">
        <v>36</v>
      </c>
    </row>
    <row r="10" spans="2:4" ht="12.75">
      <c r="B10">
        <v>8</v>
      </c>
      <c r="C10">
        <f t="shared" si="0"/>
        <v>88</v>
      </c>
      <c r="D10">
        <v>32</v>
      </c>
    </row>
    <row r="11" spans="2:4" ht="12.75">
      <c r="B11">
        <v>9</v>
      </c>
      <c r="C11">
        <f t="shared" si="0"/>
        <v>87</v>
      </c>
      <c r="D11">
        <v>29</v>
      </c>
    </row>
    <row r="12" spans="2:4" ht="12.75">
      <c r="B12">
        <v>10</v>
      </c>
      <c r="C12">
        <f t="shared" si="0"/>
        <v>86</v>
      </c>
      <c r="D12">
        <v>26</v>
      </c>
    </row>
    <row r="13" spans="2:4" ht="12.75">
      <c r="B13">
        <v>11</v>
      </c>
      <c r="C13">
        <f t="shared" si="0"/>
        <v>85</v>
      </c>
      <c r="D13">
        <v>24</v>
      </c>
    </row>
    <row r="14" spans="2:4" ht="12.75">
      <c r="B14">
        <v>12</v>
      </c>
      <c r="C14">
        <f t="shared" si="0"/>
        <v>84</v>
      </c>
      <c r="D14">
        <v>22</v>
      </c>
    </row>
    <row r="15" spans="2:4" ht="12.75">
      <c r="B15">
        <v>13</v>
      </c>
      <c r="C15">
        <f t="shared" si="0"/>
        <v>83</v>
      </c>
      <c r="D15">
        <v>20</v>
      </c>
    </row>
    <row r="16" spans="2:4" ht="12.75">
      <c r="B16">
        <v>14</v>
      </c>
      <c r="C16">
        <f t="shared" si="0"/>
        <v>82</v>
      </c>
      <c r="D16">
        <v>18</v>
      </c>
    </row>
    <row r="17" spans="2:4" ht="12.75">
      <c r="B17">
        <v>15</v>
      </c>
      <c r="C17">
        <f t="shared" si="0"/>
        <v>81</v>
      </c>
      <c r="D17">
        <v>16</v>
      </c>
    </row>
    <row r="18" spans="2:4" ht="12.75">
      <c r="B18">
        <v>16</v>
      </c>
      <c r="C18">
        <f t="shared" si="0"/>
        <v>80</v>
      </c>
      <c r="D18">
        <f aca="true" t="shared" si="1" ref="C18:D50">D17-1</f>
        <v>15</v>
      </c>
    </row>
    <row r="19" spans="2:4" ht="12.75">
      <c r="B19">
        <v>17</v>
      </c>
      <c r="C19">
        <f t="shared" si="0"/>
        <v>79</v>
      </c>
      <c r="D19">
        <f t="shared" si="1"/>
        <v>14</v>
      </c>
    </row>
    <row r="20" spans="2:4" ht="12.75">
      <c r="B20">
        <v>18</v>
      </c>
      <c r="C20">
        <f t="shared" si="0"/>
        <v>78</v>
      </c>
      <c r="D20">
        <f t="shared" si="1"/>
        <v>13</v>
      </c>
    </row>
    <row r="21" spans="2:4" ht="12.75">
      <c r="B21">
        <v>19</v>
      </c>
      <c r="C21">
        <f t="shared" si="0"/>
        <v>77</v>
      </c>
      <c r="D21">
        <f t="shared" si="1"/>
        <v>12</v>
      </c>
    </row>
    <row r="22" spans="2:4" ht="12.75">
      <c r="B22">
        <v>20</v>
      </c>
      <c r="C22">
        <f t="shared" si="0"/>
        <v>76</v>
      </c>
      <c r="D22">
        <f t="shared" si="1"/>
        <v>11</v>
      </c>
    </row>
    <row r="23" spans="2:4" ht="12.75">
      <c r="B23">
        <v>21</v>
      </c>
      <c r="C23">
        <f t="shared" si="0"/>
        <v>75</v>
      </c>
      <c r="D23">
        <f t="shared" si="1"/>
        <v>10</v>
      </c>
    </row>
    <row r="24" spans="2:4" ht="12.75">
      <c r="B24">
        <v>22</v>
      </c>
      <c r="C24">
        <f t="shared" si="0"/>
        <v>74</v>
      </c>
      <c r="D24">
        <f t="shared" si="1"/>
        <v>9</v>
      </c>
    </row>
    <row r="25" spans="2:4" ht="12.75">
      <c r="B25">
        <v>23</v>
      </c>
      <c r="C25">
        <f t="shared" si="0"/>
        <v>73</v>
      </c>
      <c r="D25">
        <f t="shared" si="1"/>
        <v>8</v>
      </c>
    </row>
    <row r="26" spans="2:4" ht="12.75">
      <c r="B26">
        <v>24</v>
      </c>
      <c r="C26">
        <f t="shared" si="0"/>
        <v>72</v>
      </c>
      <c r="D26">
        <f t="shared" si="1"/>
        <v>7</v>
      </c>
    </row>
    <row r="27" spans="2:4" ht="12.75">
      <c r="B27">
        <v>25</v>
      </c>
      <c r="C27">
        <f t="shared" si="0"/>
        <v>71</v>
      </c>
      <c r="D27">
        <f t="shared" si="1"/>
        <v>6</v>
      </c>
    </row>
    <row r="28" spans="2:4" ht="12.75">
      <c r="B28">
        <v>26</v>
      </c>
      <c r="C28">
        <f t="shared" si="0"/>
        <v>70</v>
      </c>
      <c r="D28">
        <f t="shared" si="1"/>
        <v>5</v>
      </c>
    </row>
    <row r="29" spans="2:4" ht="12.75">
      <c r="B29">
        <v>27</v>
      </c>
      <c r="C29">
        <f t="shared" si="0"/>
        <v>69</v>
      </c>
      <c r="D29">
        <f t="shared" si="1"/>
        <v>4</v>
      </c>
    </row>
    <row r="30" spans="2:4" ht="12.75">
      <c r="B30">
        <v>28</v>
      </c>
      <c r="C30">
        <f t="shared" si="0"/>
        <v>68</v>
      </c>
      <c r="D30">
        <f t="shared" si="1"/>
        <v>3</v>
      </c>
    </row>
    <row r="31" spans="2:4" ht="12.75">
      <c r="B31">
        <v>29</v>
      </c>
      <c r="C31">
        <f t="shared" si="0"/>
        <v>67</v>
      </c>
      <c r="D31">
        <f t="shared" si="1"/>
        <v>2</v>
      </c>
    </row>
    <row r="32" spans="2:4" ht="12.75">
      <c r="B32">
        <v>30</v>
      </c>
      <c r="C32">
        <f t="shared" si="0"/>
        <v>66</v>
      </c>
      <c r="D32">
        <f t="shared" si="1"/>
        <v>1</v>
      </c>
    </row>
    <row r="33" spans="2:4" ht="12.75">
      <c r="B33">
        <v>31</v>
      </c>
      <c r="C33">
        <f t="shared" si="0"/>
        <v>65</v>
      </c>
      <c r="D33">
        <f t="shared" si="1"/>
        <v>0</v>
      </c>
    </row>
    <row r="34" spans="2:4" ht="12.75">
      <c r="B34">
        <v>32</v>
      </c>
      <c r="C34">
        <f t="shared" si="0"/>
        <v>64</v>
      </c>
      <c r="D34">
        <f t="shared" si="1"/>
        <v>-1</v>
      </c>
    </row>
    <row r="35" spans="2:4" ht="12.75">
      <c r="B35">
        <v>33</v>
      </c>
      <c r="C35">
        <f t="shared" si="0"/>
        <v>63</v>
      </c>
      <c r="D35">
        <f t="shared" si="1"/>
        <v>-2</v>
      </c>
    </row>
    <row r="36" spans="2:4" ht="12.75">
      <c r="B36">
        <v>34</v>
      </c>
      <c r="C36">
        <f t="shared" si="0"/>
        <v>62</v>
      </c>
      <c r="D36">
        <f t="shared" si="1"/>
        <v>-3</v>
      </c>
    </row>
    <row r="37" spans="2:4" ht="12.75">
      <c r="B37">
        <v>35</v>
      </c>
      <c r="C37">
        <f t="shared" si="1"/>
        <v>61</v>
      </c>
      <c r="D37">
        <f t="shared" si="1"/>
        <v>-4</v>
      </c>
    </row>
    <row r="38" spans="2:4" ht="12.75">
      <c r="B38">
        <v>36</v>
      </c>
      <c r="C38">
        <f t="shared" si="1"/>
        <v>60</v>
      </c>
      <c r="D38">
        <f t="shared" si="1"/>
        <v>-5</v>
      </c>
    </row>
    <row r="39" spans="2:4" ht="12.75">
      <c r="B39">
        <v>37</v>
      </c>
      <c r="C39">
        <f t="shared" si="1"/>
        <v>59</v>
      </c>
      <c r="D39">
        <f t="shared" si="1"/>
        <v>-6</v>
      </c>
    </row>
    <row r="40" spans="2:4" ht="12.75">
      <c r="B40">
        <v>38</v>
      </c>
      <c r="C40">
        <f t="shared" si="1"/>
        <v>58</v>
      </c>
      <c r="D40">
        <f t="shared" si="1"/>
        <v>-7</v>
      </c>
    </row>
    <row r="41" spans="2:4" ht="12.75">
      <c r="B41">
        <v>39</v>
      </c>
      <c r="C41">
        <f t="shared" si="1"/>
        <v>57</v>
      </c>
      <c r="D41">
        <f t="shared" si="1"/>
        <v>-8</v>
      </c>
    </row>
    <row r="42" spans="2:4" ht="12.75">
      <c r="B42">
        <v>40</v>
      </c>
      <c r="C42">
        <f t="shared" si="1"/>
        <v>56</v>
      </c>
      <c r="D42">
        <f t="shared" si="1"/>
        <v>-9</v>
      </c>
    </row>
    <row r="43" spans="2:4" ht="12.75">
      <c r="B43">
        <v>41</v>
      </c>
      <c r="C43">
        <f t="shared" si="1"/>
        <v>55</v>
      </c>
      <c r="D43">
        <f t="shared" si="1"/>
        <v>-10</v>
      </c>
    </row>
    <row r="44" spans="2:4" ht="12.75">
      <c r="B44">
        <v>42</v>
      </c>
      <c r="C44">
        <f t="shared" si="1"/>
        <v>54</v>
      </c>
      <c r="D44">
        <f t="shared" si="1"/>
        <v>-11</v>
      </c>
    </row>
    <row r="45" spans="2:4" ht="12.75">
      <c r="B45">
        <v>43</v>
      </c>
      <c r="C45">
        <f t="shared" si="1"/>
        <v>53</v>
      </c>
      <c r="D45">
        <f t="shared" si="1"/>
        <v>-12</v>
      </c>
    </row>
    <row r="46" spans="2:4" ht="12.75">
      <c r="B46">
        <v>44</v>
      </c>
      <c r="C46">
        <f t="shared" si="1"/>
        <v>52</v>
      </c>
      <c r="D46">
        <f t="shared" si="1"/>
        <v>-13</v>
      </c>
    </row>
    <row r="47" spans="2:4" ht="12.75">
      <c r="B47">
        <v>45</v>
      </c>
      <c r="C47">
        <f t="shared" si="1"/>
        <v>51</v>
      </c>
      <c r="D47">
        <f t="shared" si="1"/>
        <v>-14</v>
      </c>
    </row>
    <row r="48" spans="2:4" ht="12.75">
      <c r="B48">
        <v>46</v>
      </c>
      <c r="C48">
        <f t="shared" si="1"/>
        <v>50</v>
      </c>
      <c r="D48">
        <f t="shared" si="1"/>
        <v>-15</v>
      </c>
    </row>
    <row r="49" spans="2:4" ht="12.75">
      <c r="B49">
        <v>47</v>
      </c>
      <c r="C49">
        <f t="shared" si="1"/>
        <v>49</v>
      </c>
      <c r="D49">
        <f t="shared" si="1"/>
        <v>-16</v>
      </c>
    </row>
    <row r="50" spans="2:4" ht="12.75">
      <c r="B50">
        <v>48</v>
      </c>
      <c r="C50">
        <f t="shared" si="1"/>
        <v>48</v>
      </c>
      <c r="D50">
        <f t="shared" si="1"/>
        <v>-17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G37"/>
  <sheetViews>
    <sheetView zoomScalePageLayoutView="0" workbookViewId="0" topLeftCell="A1">
      <selection activeCell="D2" sqref="D2:D37"/>
    </sheetView>
  </sheetViews>
  <sheetFormatPr defaultColWidth="11.421875" defaultRowHeight="12.75"/>
  <sheetData>
    <row r="2" spans="4:7" ht="12.75">
      <c r="D2">
        <v>403401988</v>
      </c>
      <c r="E2" t="s">
        <v>67</v>
      </c>
      <c r="G2" t="s">
        <v>34</v>
      </c>
    </row>
    <row r="3" spans="4:7" ht="12.75">
      <c r="D3">
        <v>406800374</v>
      </c>
      <c r="E3" t="s">
        <v>57</v>
      </c>
      <c r="G3" t="s">
        <v>32</v>
      </c>
    </row>
    <row r="4" spans="4:7" ht="12.75">
      <c r="D4">
        <v>409000282</v>
      </c>
      <c r="E4" t="s">
        <v>59</v>
      </c>
      <c r="G4" t="s">
        <v>35</v>
      </c>
    </row>
    <row r="5" spans="4:7" ht="12.75">
      <c r="D5">
        <v>409000233</v>
      </c>
      <c r="E5" t="s">
        <v>63</v>
      </c>
      <c r="G5" t="s">
        <v>16</v>
      </c>
    </row>
    <row r="6" spans="4:7" ht="12.75">
      <c r="D6">
        <v>409000315</v>
      </c>
      <c r="E6" t="s">
        <v>71</v>
      </c>
      <c r="G6" t="s">
        <v>55</v>
      </c>
    </row>
    <row r="7" spans="4:7" ht="12.75">
      <c r="D7">
        <v>409000262</v>
      </c>
      <c r="E7" t="s">
        <v>64</v>
      </c>
      <c r="G7" t="s">
        <v>25</v>
      </c>
    </row>
    <row r="8" spans="4:7" ht="12.75">
      <c r="D8">
        <v>412600094</v>
      </c>
      <c r="E8" t="s">
        <v>81</v>
      </c>
      <c r="G8" t="s">
        <v>20</v>
      </c>
    </row>
    <row r="9" spans="4:7" ht="12.75">
      <c r="D9">
        <v>401900740</v>
      </c>
      <c r="E9" t="s">
        <v>10</v>
      </c>
      <c r="G9" t="s">
        <v>10</v>
      </c>
    </row>
    <row r="10" ht="12.75">
      <c r="G10" t="s">
        <v>23</v>
      </c>
    </row>
    <row r="11" spans="4:7" ht="12.75">
      <c r="D11">
        <v>403401874</v>
      </c>
      <c r="E11" t="s">
        <v>65</v>
      </c>
      <c r="G11" t="s">
        <v>28</v>
      </c>
    </row>
    <row r="12" spans="4:7" ht="12.75">
      <c r="D12">
        <v>403401999</v>
      </c>
      <c r="E12" t="s">
        <v>68</v>
      </c>
      <c r="G12" t="s">
        <v>37</v>
      </c>
    </row>
    <row r="13" spans="4:7" ht="12.75">
      <c r="D13">
        <v>402300887</v>
      </c>
      <c r="E13" t="s">
        <v>69</v>
      </c>
      <c r="G13" t="s">
        <v>38</v>
      </c>
    </row>
    <row r="14" spans="4:7" ht="12.75">
      <c r="D14">
        <v>400501137</v>
      </c>
      <c r="E14" t="s">
        <v>75</v>
      </c>
      <c r="G14" t="s">
        <v>29</v>
      </c>
    </row>
    <row r="15" spans="4:7" ht="12.75">
      <c r="D15">
        <v>403401934</v>
      </c>
      <c r="E15" t="s">
        <v>76</v>
      </c>
      <c r="G15" t="s">
        <v>27</v>
      </c>
    </row>
    <row r="16" spans="4:7" ht="12.75">
      <c r="D16">
        <v>407400644</v>
      </c>
      <c r="E16" t="s">
        <v>72</v>
      </c>
      <c r="G16" t="s">
        <v>30</v>
      </c>
    </row>
    <row r="17" spans="4:7" ht="12.75">
      <c r="D17">
        <v>409000234</v>
      </c>
      <c r="E17" t="s">
        <v>79</v>
      </c>
      <c r="G17" t="s">
        <v>41</v>
      </c>
    </row>
    <row r="18" ht="12.75">
      <c r="G18" t="s">
        <v>44</v>
      </c>
    </row>
    <row r="19" spans="4:7" ht="12.75">
      <c r="D19">
        <v>403401833</v>
      </c>
      <c r="E19" t="s">
        <v>74</v>
      </c>
      <c r="G19" t="s">
        <v>18</v>
      </c>
    </row>
    <row r="20" spans="4:7" ht="12.75">
      <c r="D20">
        <v>412600093</v>
      </c>
      <c r="E20" t="s">
        <v>73</v>
      </c>
      <c r="G20" t="s">
        <v>9</v>
      </c>
    </row>
    <row r="21" ht="12.75">
      <c r="G21" t="s">
        <v>21</v>
      </c>
    </row>
    <row r="22" spans="4:7" ht="12.75">
      <c r="D22">
        <v>412600079</v>
      </c>
      <c r="E22" t="s">
        <v>36</v>
      </c>
      <c r="G22" t="s">
        <v>36</v>
      </c>
    </row>
    <row r="23" ht="12.75">
      <c r="G23" t="s">
        <v>22</v>
      </c>
    </row>
    <row r="24" spans="4:7" ht="12.75">
      <c r="D24">
        <v>400300778</v>
      </c>
      <c r="E24" t="s">
        <v>56</v>
      </c>
      <c r="G24" t="s">
        <v>56</v>
      </c>
    </row>
    <row r="25" spans="4:7" ht="12.75">
      <c r="D25">
        <v>403500758</v>
      </c>
      <c r="E25" t="s">
        <v>78</v>
      </c>
      <c r="G25" t="s">
        <v>24</v>
      </c>
    </row>
    <row r="26" spans="4:7" ht="12.75">
      <c r="D26">
        <v>403401819</v>
      </c>
      <c r="E26" t="s">
        <v>61</v>
      </c>
      <c r="G26" t="s">
        <v>43</v>
      </c>
    </row>
    <row r="27" spans="4:7" ht="12.75">
      <c r="D27">
        <v>405900362</v>
      </c>
      <c r="E27" t="s">
        <v>58</v>
      </c>
      <c r="G27" t="s">
        <v>46</v>
      </c>
    </row>
    <row r="28" spans="4:7" ht="12.75">
      <c r="D28">
        <v>405900236</v>
      </c>
      <c r="E28" t="s">
        <v>62</v>
      </c>
      <c r="G28" t="s">
        <v>19</v>
      </c>
    </row>
    <row r="29" spans="4:7" ht="12.75">
      <c r="D29">
        <v>403401943</v>
      </c>
      <c r="E29" t="s">
        <v>80</v>
      </c>
      <c r="G29" t="s">
        <v>15</v>
      </c>
    </row>
    <row r="30" spans="4:7" ht="12.75">
      <c r="D30">
        <v>400100610</v>
      </c>
      <c r="E30" t="s">
        <v>39</v>
      </c>
      <c r="G30" t="s">
        <v>39</v>
      </c>
    </row>
    <row r="31" ht="12.75">
      <c r="G31" t="s">
        <v>31</v>
      </c>
    </row>
    <row r="32" spans="4:7" ht="12.75">
      <c r="D32">
        <v>403401930</v>
      </c>
      <c r="E32" t="s">
        <v>33</v>
      </c>
      <c r="G32" t="s">
        <v>33</v>
      </c>
    </row>
    <row r="33" spans="4:7" ht="12.75">
      <c r="D33">
        <v>407400514</v>
      </c>
      <c r="E33" t="s">
        <v>77</v>
      </c>
      <c r="G33" t="s">
        <v>17</v>
      </c>
    </row>
    <row r="34" spans="4:7" ht="12.75">
      <c r="D34">
        <v>400100655</v>
      </c>
      <c r="E34" t="s">
        <v>66</v>
      </c>
      <c r="G34" t="s">
        <v>45</v>
      </c>
    </row>
    <row r="35" ht="12.75">
      <c r="G35" t="s">
        <v>40</v>
      </c>
    </row>
    <row r="36" spans="4:7" ht="12.75">
      <c r="D36">
        <v>405900262</v>
      </c>
      <c r="E36" t="s">
        <v>70</v>
      </c>
      <c r="G36" t="s">
        <v>26</v>
      </c>
    </row>
    <row r="37" spans="4:7" ht="12.75">
      <c r="D37">
        <v>403401947</v>
      </c>
      <c r="E37" t="s">
        <v>60</v>
      </c>
      <c r="G37" t="s">
        <v>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Christian Ebner</dc:creator>
  <cp:keywords/>
  <dc:description/>
  <cp:lastModifiedBy>ICE</cp:lastModifiedBy>
  <cp:lastPrinted>2011-03-13T05:15:31Z</cp:lastPrinted>
  <dcterms:created xsi:type="dcterms:W3CDTF">2010-01-23T08:02:07Z</dcterms:created>
  <dcterms:modified xsi:type="dcterms:W3CDTF">2012-02-19T08:29:38Z</dcterms:modified>
  <cp:category/>
  <cp:version/>
  <cp:contentType/>
  <cp:contentStatus/>
</cp:coreProperties>
</file>